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2" windowHeight="955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DD05392E98114ED59623FDC89680B77F"/>
        <xdr:cNvPicPr>
          <a:picLocks noChangeAspect="1"/>
        </xdr:cNvPicPr>
      </xdr:nvPicPr>
      <xdr:blipFill>
        <a:blip r:embed="rId1"/>
        <a:stretch>
          <a:fillRect/>
        </a:stretch>
      </xdr:blipFill>
      <xdr:spPr>
        <a:xfrm>
          <a:off x="17528540" y="466090"/>
          <a:ext cx="582295" cy="791210"/>
        </a:xfrm>
        <a:prstGeom prst="rect">
          <a:avLst/>
        </a:prstGeom>
      </xdr:spPr>
    </xdr:pic>
  </etc:cellImage>
  <etc:cellImage>
    <xdr:pic>
      <xdr:nvPicPr>
        <xdr:cNvPr id="71" name="ID_0A093A9B62464B9C944230BAD7D22620"/>
        <xdr:cNvPicPr>
          <a:picLocks noChangeAspect="1"/>
        </xdr:cNvPicPr>
      </xdr:nvPicPr>
      <xdr:blipFill>
        <a:blip r:embed="rId2"/>
        <a:stretch>
          <a:fillRect/>
        </a:stretch>
      </xdr:blipFill>
      <xdr:spPr>
        <a:xfrm>
          <a:off x="17259935" y="1579245"/>
          <a:ext cx="1172845" cy="422910"/>
        </a:xfrm>
        <a:prstGeom prst="rect">
          <a:avLst/>
        </a:prstGeom>
      </xdr:spPr>
    </xdr:pic>
  </etc:cellImage>
  <etc:cellImage>
    <xdr:pic>
      <xdr:nvPicPr>
        <xdr:cNvPr id="72" name="ID_4EA2911EDFBC4135877D0C060058B788"/>
        <xdr:cNvPicPr>
          <a:picLocks noChangeAspect="1"/>
        </xdr:cNvPicPr>
      </xdr:nvPicPr>
      <xdr:blipFill>
        <a:blip r:embed="rId2"/>
        <a:stretch>
          <a:fillRect/>
        </a:stretch>
      </xdr:blipFill>
      <xdr:spPr>
        <a:xfrm>
          <a:off x="17238345" y="2515235"/>
          <a:ext cx="1175385" cy="422910"/>
        </a:xfrm>
        <a:prstGeom prst="rect">
          <a:avLst/>
        </a:prstGeom>
      </xdr:spPr>
    </xdr:pic>
  </etc:cellImage>
  <etc:cellImage>
    <xdr:pic>
      <xdr:nvPicPr>
        <xdr:cNvPr id="3" name="ID_884E288FFAF340F1A3B8C64706044925"/>
        <xdr:cNvPicPr>
          <a:picLocks noChangeAspect="1"/>
        </xdr:cNvPicPr>
      </xdr:nvPicPr>
      <xdr:blipFill>
        <a:blip r:embed="rId3"/>
        <a:stretch>
          <a:fillRect/>
        </a:stretch>
      </xdr:blipFill>
      <xdr:spPr>
        <a:xfrm>
          <a:off x="17270730" y="3190240"/>
          <a:ext cx="1162050" cy="762000"/>
        </a:xfrm>
        <a:prstGeom prst="rect">
          <a:avLst/>
        </a:prstGeom>
      </xdr:spPr>
    </xdr:pic>
  </etc:cellImage>
  <etc:cellImage>
    <xdr:pic>
      <xdr:nvPicPr>
        <xdr:cNvPr id="5" name="ID_477648FF29BB44D5A7FE1886573F5248"/>
        <xdr:cNvPicPr>
          <a:picLocks noChangeAspect="1"/>
        </xdr:cNvPicPr>
      </xdr:nvPicPr>
      <xdr:blipFill>
        <a:blip r:embed="rId4"/>
        <a:stretch>
          <a:fillRect/>
        </a:stretch>
      </xdr:blipFill>
      <xdr:spPr>
        <a:xfrm>
          <a:off x="17499330" y="4093845"/>
          <a:ext cx="708025" cy="830580"/>
        </a:xfrm>
        <a:prstGeom prst="rect">
          <a:avLst/>
        </a:prstGeom>
      </xdr:spPr>
    </xdr:pic>
  </etc:cellImage>
  <etc:cellImage>
    <xdr:pic>
      <xdr:nvPicPr>
        <xdr:cNvPr id="7" name="ID_2D1D369242DA4903B28CE5A7626C2581"/>
        <xdr:cNvPicPr>
          <a:picLocks noChangeAspect="1"/>
        </xdr:cNvPicPr>
      </xdr:nvPicPr>
      <xdr:blipFill>
        <a:blip r:embed="rId5"/>
        <a:stretch>
          <a:fillRect/>
        </a:stretch>
      </xdr:blipFill>
      <xdr:spPr>
        <a:xfrm>
          <a:off x="17281525" y="5052060"/>
          <a:ext cx="1140460" cy="794385"/>
        </a:xfrm>
        <a:prstGeom prst="rect">
          <a:avLst/>
        </a:prstGeom>
      </xdr:spPr>
    </xdr:pic>
  </etc:cellImage>
  <etc:cellImage>
    <xdr:pic>
      <xdr:nvPicPr>
        <xdr:cNvPr id="90" name="ID_ABBCC1F682D24C1CBCA51C3851B63E69"/>
        <xdr:cNvPicPr>
          <a:picLocks noChangeAspect="1"/>
        </xdr:cNvPicPr>
      </xdr:nvPicPr>
      <xdr:blipFill>
        <a:blip r:embed="rId6"/>
        <a:stretch>
          <a:fillRect/>
        </a:stretch>
      </xdr:blipFill>
      <xdr:spPr>
        <a:xfrm>
          <a:off x="17292955" y="6075045"/>
          <a:ext cx="1099185" cy="617855"/>
        </a:xfrm>
        <a:prstGeom prst="rect">
          <a:avLst/>
        </a:prstGeom>
      </xdr:spPr>
    </xdr:pic>
  </etc:cellImage>
  <etc:cellImage>
    <xdr:pic>
      <xdr:nvPicPr>
        <xdr:cNvPr id="89" name="ID_A008F086A8E545A5B6EB4AA13D5FF3B2"/>
        <xdr:cNvPicPr>
          <a:picLocks noChangeAspect="1"/>
        </xdr:cNvPicPr>
      </xdr:nvPicPr>
      <xdr:blipFill>
        <a:blip r:embed="rId6"/>
        <a:stretch>
          <a:fillRect/>
        </a:stretch>
      </xdr:blipFill>
      <xdr:spPr>
        <a:xfrm>
          <a:off x="17336135" y="6934835"/>
          <a:ext cx="1096645" cy="617855"/>
        </a:xfrm>
        <a:prstGeom prst="rect">
          <a:avLst/>
        </a:prstGeom>
      </xdr:spPr>
    </xdr:pic>
  </etc:cellImage>
  <etc:cellImage>
    <xdr:pic>
      <xdr:nvPicPr>
        <xdr:cNvPr id="52" name="ID_A44A1337FAC545CAB3199DF2B2F1B6C5"/>
        <xdr:cNvPicPr>
          <a:picLocks noChangeAspect="1"/>
        </xdr:cNvPicPr>
      </xdr:nvPicPr>
      <xdr:blipFill>
        <a:blip r:embed="rId6"/>
        <a:stretch>
          <a:fillRect/>
        </a:stretch>
      </xdr:blipFill>
      <xdr:spPr>
        <a:xfrm>
          <a:off x="17270730" y="7947025"/>
          <a:ext cx="1099820" cy="618490"/>
        </a:xfrm>
        <a:prstGeom prst="rect">
          <a:avLst/>
        </a:prstGeom>
      </xdr:spPr>
    </xdr:pic>
  </etc:cellImage>
  <etc:cellImage>
    <xdr:pic>
      <xdr:nvPicPr>
        <xdr:cNvPr id="93" name="ID_4807EF9D522D4B9BA857E37A25B83434"/>
        <xdr:cNvPicPr>
          <a:picLocks noChangeAspect="1"/>
        </xdr:cNvPicPr>
      </xdr:nvPicPr>
      <xdr:blipFill>
        <a:blip r:embed="rId7"/>
        <a:stretch>
          <a:fillRect/>
        </a:stretch>
      </xdr:blipFill>
      <xdr:spPr>
        <a:xfrm>
          <a:off x="17292955" y="8839835"/>
          <a:ext cx="1088390" cy="519430"/>
        </a:xfrm>
        <a:prstGeom prst="rect">
          <a:avLst/>
        </a:prstGeom>
      </xdr:spPr>
    </xdr:pic>
  </etc:cellImage>
  <etc:cellImage>
    <xdr:pic>
      <xdr:nvPicPr>
        <xdr:cNvPr id="88" name="ID_008826D372F84A638D06AB725B66D4D2"/>
        <xdr:cNvPicPr>
          <a:picLocks noChangeAspect="1"/>
        </xdr:cNvPicPr>
      </xdr:nvPicPr>
      <xdr:blipFill>
        <a:blip r:embed="rId8"/>
        <a:stretch>
          <a:fillRect/>
        </a:stretch>
      </xdr:blipFill>
      <xdr:spPr>
        <a:xfrm>
          <a:off x="17369155" y="9591040"/>
          <a:ext cx="979805" cy="833755"/>
        </a:xfrm>
        <a:prstGeom prst="rect">
          <a:avLst/>
        </a:prstGeom>
      </xdr:spPr>
    </xdr:pic>
  </etc:cellImage>
  <etc:cellImage>
    <xdr:pic>
      <xdr:nvPicPr>
        <xdr:cNvPr id="92" name="ID_ED88CF87F0284ECDB7F0E76EB68BB059"/>
        <xdr:cNvPicPr>
          <a:picLocks noChangeAspect="1"/>
        </xdr:cNvPicPr>
      </xdr:nvPicPr>
      <xdr:blipFill>
        <a:blip r:embed="rId9"/>
        <a:stretch>
          <a:fillRect/>
        </a:stretch>
      </xdr:blipFill>
      <xdr:spPr>
        <a:xfrm>
          <a:off x="17390745" y="10494645"/>
          <a:ext cx="935990" cy="855345"/>
        </a:xfrm>
        <a:prstGeom prst="rect">
          <a:avLst/>
        </a:prstGeom>
      </xdr:spPr>
    </xdr:pic>
  </etc:cellImage>
  <etc:cellImage>
    <xdr:pic>
      <xdr:nvPicPr>
        <xdr:cNvPr id="30" name="ID_75FFB4B8D1E743D48E0B90C3AADB3597"/>
        <xdr:cNvPicPr>
          <a:picLocks noChangeAspect="1"/>
        </xdr:cNvPicPr>
      </xdr:nvPicPr>
      <xdr:blipFill>
        <a:blip r:embed="rId10"/>
        <a:stretch>
          <a:fillRect/>
        </a:stretch>
      </xdr:blipFill>
      <xdr:spPr>
        <a:xfrm>
          <a:off x="17401540" y="11430635"/>
          <a:ext cx="816610" cy="814070"/>
        </a:xfrm>
        <a:prstGeom prst="rect">
          <a:avLst/>
        </a:prstGeom>
      </xdr:spPr>
    </xdr:pic>
  </etc:cellImage>
  <etc:cellImage>
    <xdr:pic>
      <xdr:nvPicPr>
        <xdr:cNvPr id="45" name="ID_3F3026FC3D914BDAA8450D1ECB1F9FE8"/>
        <xdr:cNvPicPr>
          <a:picLocks noChangeAspect="1"/>
        </xdr:cNvPicPr>
      </xdr:nvPicPr>
      <xdr:blipFill>
        <a:blip r:embed="rId10"/>
        <a:stretch>
          <a:fillRect/>
        </a:stretch>
      </xdr:blipFill>
      <xdr:spPr>
        <a:xfrm>
          <a:off x="17445355" y="12378055"/>
          <a:ext cx="815975" cy="813435"/>
        </a:xfrm>
        <a:prstGeom prst="rect">
          <a:avLst/>
        </a:prstGeom>
      </xdr:spPr>
    </xdr:pic>
  </etc:cellImage>
  <etc:cellImage>
    <xdr:pic>
      <xdr:nvPicPr>
        <xdr:cNvPr id="73" name="ID_0F0FB8B049354D26B282FA52980B76D0"/>
        <xdr:cNvPicPr>
          <a:picLocks noChangeAspect="1"/>
        </xdr:cNvPicPr>
      </xdr:nvPicPr>
      <xdr:blipFill>
        <a:blip r:embed="rId11"/>
        <a:stretch>
          <a:fillRect/>
        </a:stretch>
      </xdr:blipFill>
      <xdr:spPr>
        <a:xfrm>
          <a:off x="17684750" y="13248640"/>
          <a:ext cx="370205" cy="817880"/>
        </a:xfrm>
        <a:prstGeom prst="rect">
          <a:avLst/>
        </a:prstGeom>
      </xdr:spPr>
    </xdr:pic>
  </etc:cellImage>
  <etc:cellImage>
    <xdr:pic>
      <xdr:nvPicPr>
        <xdr:cNvPr id="20" name="ID_131F4C4C65434F229D1C8F90A7C53CBF"/>
        <xdr:cNvPicPr>
          <a:picLocks noChangeAspect="1"/>
        </xdr:cNvPicPr>
      </xdr:nvPicPr>
      <xdr:blipFill>
        <a:blip r:embed="rId12"/>
        <a:stretch>
          <a:fillRect/>
        </a:stretch>
      </xdr:blipFill>
      <xdr:spPr>
        <a:xfrm>
          <a:off x="17303750" y="14304645"/>
          <a:ext cx="1088390" cy="474345"/>
        </a:xfrm>
        <a:prstGeom prst="rect">
          <a:avLst/>
        </a:prstGeom>
      </xdr:spPr>
    </xdr:pic>
  </etc:cellImage>
  <etc:cellImage>
    <xdr:pic>
      <xdr:nvPicPr>
        <xdr:cNvPr id="47" name="ID_0E406FE9695A4A0FBBEFA8E802BE426E"/>
        <xdr:cNvPicPr>
          <a:picLocks noChangeAspect="1"/>
        </xdr:cNvPicPr>
      </xdr:nvPicPr>
      <xdr:blipFill>
        <a:blip r:embed="rId13"/>
        <a:stretch>
          <a:fillRect/>
        </a:stretch>
      </xdr:blipFill>
      <xdr:spPr>
        <a:xfrm>
          <a:off x="17630140" y="15045055"/>
          <a:ext cx="424815" cy="880745"/>
        </a:xfrm>
        <a:prstGeom prst="rect">
          <a:avLst/>
        </a:prstGeom>
      </xdr:spPr>
    </xdr:pic>
  </etc:cellImage>
  <etc:cellImage>
    <xdr:pic>
      <xdr:nvPicPr>
        <xdr:cNvPr id="10" name="ID_252B539DCCC941F1BE1B7EFF5AF59F77"/>
        <xdr:cNvPicPr>
          <a:picLocks noChangeAspect="1"/>
        </xdr:cNvPicPr>
      </xdr:nvPicPr>
      <xdr:blipFill>
        <a:blip r:embed="rId14"/>
        <a:stretch>
          <a:fillRect/>
        </a:stretch>
      </xdr:blipFill>
      <xdr:spPr>
        <a:xfrm>
          <a:off x="17346930" y="16133445"/>
          <a:ext cx="1056005" cy="612775"/>
        </a:xfrm>
        <a:prstGeom prst="rect">
          <a:avLst/>
        </a:prstGeom>
      </xdr:spPr>
    </xdr:pic>
  </etc:cellImage>
  <etc:cellImage>
    <xdr:pic>
      <xdr:nvPicPr>
        <xdr:cNvPr id="74" name="ID_08FC27BE014B44ABA3AAB5A253658D8C"/>
        <xdr:cNvPicPr>
          <a:picLocks noChangeAspect="1"/>
        </xdr:cNvPicPr>
      </xdr:nvPicPr>
      <xdr:blipFill>
        <a:blip r:embed="rId15"/>
        <a:srcRect l="14225" t="20486" r="6211" b="9445"/>
        <a:stretch>
          <a:fillRect/>
        </a:stretch>
      </xdr:blipFill>
      <xdr:spPr>
        <a:xfrm>
          <a:off x="17249140" y="17058640"/>
          <a:ext cx="1143000" cy="715010"/>
        </a:xfrm>
        <a:prstGeom prst="rect">
          <a:avLst/>
        </a:prstGeom>
      </xdr:spPr>
    </xdr:pic>
  </etc:cellImage>
  <etc:cellImage>
    <xdr:pic>
      <xdr:nvPicPr>
        <xdr:cNvPr id="50" name="ID_40388F4719E54107966CFD49DF4EDEF6"/>
        <xdr:cNvPicPr>
          <a:picLocks noChangeAspect="1"/>
        </xdr:cNvPicPr>
      </xdr:nvPicPr>
      <xdr:blipFill>
        <a:blip r:embed="rId16"/>
        <a:stretch>
          <a:fillRect/>
        </a:stretch>
      </xdr:blipFill>
      <xdr:spPr>
        <a:xfrm>
          <a:off x="17608550" y="17842230"/>
          <a:ext cx="410210" cy="827405"/>
        </a:xfrm>
        <a:prstGeom prst="rect">
          <a:avLst/>
        </a:prstGeom>
      </xdr:spPr>
    </xdr:pic>
  </etc:cellImage>
  <etc:cellImage>
    <xdr:pic>
      <xdr:nvPicPr>
        <xdr:cNvPr id="19" name="ID_5C65C39CA09E41B4B53FAE256A5E0F7F"/>
        <xdr:cNvPicPr>
          <a:picLocks noChangeAspect="1"/>
        </xdr:cNvPicPr>
      </xdr:nvPicPr>
      <xdr:blipFill>
        <a:blip r:embed="rId17"/>
        <a:stretch>
          <a:fillRect/>
        </a:stretch>
      </xdr:blipFill>
      <xdr:spPr>
        <a:xfrm>
          <a:off x="17412335" y="18724245"/>
          <a:ext cx="892810" cy="843915"/>
        </a:xfrm>
        <a:prstGeom prst="rect">
          <a:avLst/>
        </a:prstGeom>
      </xdr:spPr>
    </xdr:pic>
  </etc:cellImage>
  <etc:cellImage>
    <xdr:pic>
      <xdr:nvPicPr>
        <xdr:cNvPr id="86" name="ID_0BC2EA1CA32147C68420366926EC55FF"/>
        <xdr:cNvPicPr>
          <a:picLocks noChangeAspect="1"/>
        </xdr:cNvPicPr>
      </xdr:nvPicPr>
      <xdr:blipFill>
        <a:blip r:embed="rId18"/>
        <a:stretch>
          <a:fillRect/>
        </a:stretch>
      </xdr:blipFill>
      <xdr:spPr>
        <a:xfrm>
          <a:off x="17608550" y="19671030"/>
          <a:ext cx="457200" cy="795020"/>
        </a:xfrm>
        <a:prstGeom prst="rect">
          <a:avLst/>
        </a:prstGeom>
      </xdr:spPr>
    </xdr:pic>
  </etc:cellImage>
  <etc:cellImage>
    <xdr:pic>
      <xdr:nvPicPr>
        <xdr:cNvPr id="70" name="ID_241F431C064C45DBA434D816DD4FBF09"/>
        <xdr:cNvPicPr>
          <a:picLocks noChangeAspect="1"/>
        </xdr:cNvPicPr>
      </xdr:nvPicPr>
      <xdr:blipFill>
        <a:blip r:embed="rId19"/>
        <a:stretch>
          <a:fillRect/>
        </a:stretch>
      </xdr:blipFill>
      <xdr:spPr>
        <a:xfrm>
          <a:off x="17510760" y="20574635"/>
          <a:ext cx="610870" cy="827405"/>
        </a:xfrm>
        <a:prstGeom prst="rect">
          <a:avLst/>
        </a:prstGeom>
      </xdr:spPr>
    </xdr:pic>
  </etc:cellImage>
  <etc:cellImage>
    <xdr:pic>
      <xdr:nvPicPr>
        <xdr:cNvPr id="65" name="ID_2C92DD9F4ED449A5950D9EEE29811EA5"/>
        <xdr:cNvPicPr>
          <a:picLocks noChangeAspect="1"/>
        </xdr:cNvPicPr>
      </xdr:nvPicPr>
      <xdr:blipFill>
        <a:blip r:embed="rId20"/>
        <a:stretch>
          <a:fillRect/>
        </a:stretch>
      </xdr:blipFill>
      <xdr:spPr>
        <a:xfrm>
          <a:off x="17434560" y="21467445"/>
          <a:ext cx="848995" cy="859155"/>
        </a:xfrm>
        <a:prstGeom prst="rect">
          <a:avLst/>
        </a:prstGeom>
      </xdr:spPr>
    </xdr:pic>
  </etc:cellImage>
  <etc:cellImage>
    <xdr:pic>
      <xdr:nvPicPr>
        <xdr:cNvPr id="6" name="ID_8474C5C6F6074932A20BE4AEFD27BAD4"/>
        <xdr:cNvPicPr>
          <a:picLocks noChangeAspect="1"/>
        </xdr:cNvPicPr>
      </xdr:nvPicPr>
      <xdr:blipFill>
        <a:blip r:embed="rId21"/>
        <a:stretch>
          <a:fillRect/>
        </a:stretch>
      </xdr:blipFill>
      <xdr:spPr>
        <a:xfrm>
          <a:off x="17532350" y="22414230"/>
          <a:ext cx="511810" cy="826770"/>
        </a:xfrm>
        <a:prstGeom prst="rect">
          <a:avLst/>
        </a:prstGeom>
      </xdr:spPr>
    </xdr:pic>
  </etc:cellImage>
  <etc:cellImage>
    <xdr:pic>
      <xdr:nvPicPr>
        <xdr:cNvPr id="94" name="ID_30A76165E84A41BF9CB599FF230978A2"/>
        <xdr:cNvPicPr>
          <a:picLocks noChangeAspect="1"/>
        </xdr:cNvPicPr>
      </xdr:nvPicPr>
      <xdr:blipFill>
        <a:blip r:embed="rId22"/>
        <a:stretch>
          <a:fillRect/>
        </a:stretch>
      </xdr:blipFill>
      <xdr:spPr>
        <a:xfrm>
          <a:off x="17466945" y="23285450"/>
          <a:ext cx="805815" cy="890905"/>
        </a:xfrm>
        <a:prstGeom prst="rect">
          <a:avLst/>
        </a:prstGeom>
      </xdr:spPr>
    </xdr:pic>
  </etc:cellImage>
  <etc:cellImage>
    <xdr:pic>
      <xdr:nvPicPr>
        <xdr:cNvPr id="95" name="ID_22791628E2E440F8B8C2B8C3A08E8FC5"/>
        <xdr:cNvPicPr>
          <a:picLocks noChangeAspect="1"/>
        </xdr:cNvPicPr>
      </xdr:nvPicPr>
      <xdr:blipFill>
        <a:blip r:embed="rId23"/>
        <a:stretch>
          <a:fillRect/>
        </a:stretch>
      </xdr:blipFill>
      <xdr:spPr>
        <a:xfrm>
          <a:off x="17640935" y="24221440"/>
          <a:ext cx="381000" cy="834390"/>
        </a:xfrm>
        <a:prstGeom prst="rect">
          <a:avLst/>
        </a:prstGeom>
      </xdr:spPr>
    </xdr:pic>
  </etc:cellImage>
  <etc:cellImage>
    <xdr:pic>
      <xdr:nvPicPr>
        <xdr:cNvPr id="24" name="ID_2EC86D3136E34F47BF4EAD134182ED13"/>
        <xdr:cNvPicPr>
          <a:picLocks noChangeAspect="1"/>
        </xdr:cNvPicPr>
      </xdr:nvPicPr>
      <xdr:blipFill>
        <a:blip r:embed="rId24"/>
        <a:stretch>
          <a:fillRect/>
        </a:stretch>
      </xdr:blipFill>
      <xdr:spPr>
        <a:xfrm>
          <a:off x="17553940" y="25103455"/>
          <a:ext cx="573405" cy="838200"/>
        </a:xfrm>
        <a:prstGeom prst="rect">
          <a:avLst/>
        </a:prstGeom>
      </xdr:spPr>
    </xdr:pic>
  </etc:cellImage>
  <etc:cellImage>
    <xdr:pic>
      <xdr:nvPicPr>
        <xdr:cNvPr id="62" name="ID_03DA173EF9314A3B86E7AFE1EB658E7F"/>
        <xdr:cNvPicPr>
          <a:picLocks noChangeAspect="1"/>
        </xdr:cNvPicPr>
      </xdr:nvPicPr>
      <xdr:blipFill>
        <a:blip r:embed="rId25"/>
        <a:stretch>
          <a:fillRect/>
        </a:stretch>
      </xdr:blipFill>
      <xdr:spPr>
        <a:xfrm>
          <a:off x="17325340" y="26202640"/>
          <a:ext cx="1014095" cy="533400"/>
        </a:xfrm>
        <a:prstGeom prst="rect">
          <a:avLst/>
        </a:prstGeom>
      </xdr:spPr>
    </xdr:pic>
  </etc:cellImage>
  <etc:cellImage>
    <xdr:pic>
      <xdr:nvPicPr>
        <xdr:cNvPr id="59" name="ID_66AC578DE3094F2597EC17779FE05A3A"/>
        <xdr:cNvPicPr>
          <a:picLocks noChangeAspect="1"/>
        </xdr:cNvPicPr>
      </xdr:nvPicPr>
      <xdr:blipFill>
        <a:blip r:embed="rId26"/>
        <a:stretch>
          <a:fillRect/>
        </a:stretch>
      </xdr:blipFill>
      <xdr:spPr>
        <a:xfrm>
          <a:off x="17445355" y="26943050"/>
          <a:ext cx="685800" cy="834390"/>
        </a:xfrm>
        <a:prstGeom prst="rect">
          <a:avLst/>
        </a:prstGeom>
      </xdr:spPr>
    </xdr:pic>
  </etc:cellImage>
  <etc:cellImage>
    <xdr:pic>
      <xdr:nvPicPr>
        <xdr:cNvPr id="63" name="ID_4D9C465359A846D4BD55DC018DB114CF"/>
        <xdr:cNvPicPr>
          <a:picLocks noChangeAspect="1"/>
        </xdr:cNvPicPr>
      </xdr:nvPicPr>
      <xdr:blipFill>
        <a:blip r:embed="rId25"/>
        <a:stretch>
          <a:fillRect/>
        </a:stretch>
      </xdr:blipFill>
      <xdr:spPr>
        <a:xfrm>
          <a:off x="17488535" y="28086050"/>
          <a:ext cx="708025" cy="402590"/>
        </a:xfrm>
        <a:prstGeom prst="rect">
          <a:avLst/>
        </a:prstGeom>
      </xdr:spPr>
    </xdr:pic>
  </etc:cellImage>
  <etc:cellImage>
    <xdr:pic>
      <xdr:nvPicPr>
        <xdr:cNvPr id="64" name="ID_03922B5FF92D4F0B9631B4EA4C170DA7"/>
        <xdr:cNvPicPr>
          <a:picLocks noChangeAspect="1"/>
        </xdr:cNvPicPr>
      </xdr:nvPicPr>
      <xdr:blipFill>
        <a:blip r:embed="rId27"/>
        <a:stretch>
          <a:fillRect/>
        </a:stretch>
      </xdr:blipFill>
      <xdr:spPr>
        <a:xfrm>
          <a:off x="17499330" y="28837255"/>
          <a:ext cx="631825" cy="678180"/>
        </a:xfrm>
        <a:prstGeom prst="rect">
          <a:avLst/>
        </a:prstGeom>
      </xdr:spPr>
    </xdr:pic>
  </etc:cellImage>
  <etc:cellImage>
    <xdr:pic>
      <xdr:nvPicPr>
        <xdr:cNvPr id="18" name="ID_2611646C6FD1442B86EC48CE5F74503E"/>
        <xdr:cNvPicPr>
          <a:picLocks noChangeAspect="1"/>
        </xdr:cNvPicPr>
      </xdr:nvPicPr>
      <xdr:blipFill>
        <a:blip r:embed="rId28"/>
        <a:stretch>
          <a:fillRect/>
        </a:stretch>
      </xdr:blipFill>
      <xdr:spPr>
        <a:xfrm>
          <a:off x="17477740" y="29686250"/>
          <a:ext cx="838200" cy="838200"/>
        </a:xfrm>
        <a:prstGeom prst="rect">
          <a:avLst/>
        </a:prstGeom>
      </xdr:spPr>
    </xdr:pic>
  </etc:cellImage>
</etc:cellImages>
</file>

<file path=xl/sharedStrings.xml><?xml version="1.0" encoding="utf-8"?>
<sst xmlns="http://schemas.openxmlformats.org/spreadsheetml/2006/main" count="208" uniqueCount="123">
  <si>
    <t>采购设备清单</t>
  </si>
  <si>
    <t>序号</t>
  </si>
  <si>
    <t>名称</t>
  </si>
  <si>
    <t>规格</t>
  </si>
  <si>
    <t>单位</t>
  </si>
  <si>
    <t>数量</t>
  </si>
  <si>
    <t>分类</t>
  </si>
  <si>
    <t>更改</t>
  </si>
  <si>
    <t>说明</t>
  </si>
  <si>
    <t>样式</t>
  </si>
  <si>
    <t>休息室置物架（36平米）</t>
  </si>
  <si>
    <t>尺寸：3200*1000*760，材质：E1级优质人造板。</t>
  </si>
  <si>
    <t>个</t>
  </si>
  <si>
    <t>家具</t>
  </si>
  <si>
    <r>
      <rPr>
        <sz val="11"/>
        <color theme="1"/>
        <rFont val="等线"/>
        <charset val="134"/>
        <scheme val="minor"/>
      </rPr>
      <t>尺寸：3200*1000*760，材质：</t>
    </r>
    <r>
      <rPr>
        <sz val="11"/>
        <color rgb="FFFF0000"/>
        <rFont val="等线"/>
        <charset val="134"/>
        <scheme val="minor"/>
      </rPr>
      <t>基材采用三聚氰胺饰面人造板，甲醛释放量≤0.025mg/</t>
    </r>
    <r>
      <rPr>
        <sz val="11"/>
        <color rgb="FFFF0000"/>
        <rFont val="Segoe UI Symbol"/>
        <charset val="134"/>
      </rPr>
      <t>㎥</t>
    </r>
    <r>
      <rPr>
        <sz val="11"/>
        <color rgb="FFFF0000"/>
        <rFont val="等线"/>
        <charset val="134"/>
        <scheme val="minor"/>
      </rPr>
      <t>(成品甲醛、苯、甲苯、二甲苯、TVOC等释放量满足GB/T 35607-2017《绿色产品评价 家具》要求）；2mm厚PVC封边，内部不少于30个空格</t>
    </r>
  </si>
  <si>
    <t>根据之前参数找匹配的新参数</t>
  </si>
  <si>
    <t>尺寸：2400*1200*760，材质：E1级优质人造板。</t>
  </si>
  <si>
    <r>
      <rPr>
        <sz val="11"/>
        <color theme="1"/>
        <rFont val="等线"/>
        <charset val="134"/>
        <scheme val="minor"/>
      </rPr>
      <t>尺寸：2400*1200*760，材质：</t>
    </r>
    <r>
      <rPr>
        <sz val="11"/>
        <color rgb="FFFF0000"/>
        <rFont val="等线"/>
        <charset val="134"/>
        <scheme val="minor"/>
      </rPr>
      <t>基材采用三聚氰胺饰面人造板，甲醛释放量≤0.025mg/</t>
    </r>
    <r>
      <rPr>
        <sz val="11"/>
        <color rgb="FFFF0000"/>
        <rFont val="Segoe UI Symbol"/>
        <charset val="134"/>
      </rPr>
      <t>㎥</t>
    </r>
    <r>
      <rPr>
        <sz val="11"/>
        <color rgb="FFFF0000"/>
        <rFont val="等线"/>
        <charset val="134"/>
        <scheme val="minor"/>
      </rPr>
      <t>(成品甲醛、苯、甲苯、二甲苯、TVOC等释放量满足GB/T 35607-2017《绿色产品评价 家具》要求）；2mm厚PVC封边，内部不少于20个空格</t>
    </r>
  </si>
  <si>
    <t>智能钥匙柜</t>
  </si>
  <si>
    <t>钥匙柜形式为一拖二，左右各150位柜体；含标准版软件，钥匙柜布置在运营管理用房地下一层办公室内，27平米</t>
  </si>
  <si>
    <t>套</t>
  </si>
  <si>
    <r>
      <rPr>
        <sz val="11"/>
        <color theme="1"/>
        <rFont val="等线"/>
        <charset val="134"/>
        <scheme val="minor"/>
      </rPr>
      <t>钥匙柜形式为一拖二，左右各150位柜体；含标准版软件，钥匙柜布置在运营管理用房地下一层办公室内，27平米，</t>
    </r>
    <r>
      <rPr>
        <sz val="11"/>
        <color rgb="FFFF0000"/>
        <rFont val="等线"/>
        <charset val="134"/>
        <scheme val="minor"/>
      </rPr>
      <t>采用冷轧钢板材质，钢板厚度1.2-2.0mm，支持ID/指纹/人脸认证，提供多重认证、智能管控功能等，整体参考尺寸1900mm*1850mm*350mm</t>
    </r>
  </si>
  <si>
    <t>增加材质厚度，整体尺寸，开门方案等</t>
  </si>
  <si>
    <t>防磁柜</t>
  </si>
  <si>
    <t>高1300*宽525*深480mm，容量150L，六抽屉</t>
  </si>
  <si>
    <r>
      <rPr>
        <sz val="11"/>
        <color theme="1"/>
        <rFont val="等线"/>
        <charset val="134"/>
        <scheme val="minor"/>
      </rPr>
      <t>高1300*宽525*深480mm，容量150L，六抽屉，</t>
    </r>
    <r>
      <rPr>
        <sz val="11"/>
        <color rgb="FFFF0000"/>
        <rFont val="等线"/>
        <charset val="134"/>
        <scheme val="minor"/>
      </rPr>
      <t>加厚钢板，隔火隔热，安全锁具，耐水防潮，环保喷漆，可调节隔板，三节钢制轨道。</t>
    </r>
  </si>
  <si>
    <t>增加产品描述</t>
  </si>
  <si>
    <t>贵宾室服务台</t>
  </si>
  <si>
    <r>
      <rPr>
        <sz val="11"/>
        <rFont val="等线"/>
        <charset val="134"/>
        <scheme val="minor"/>
      </rPr>
      <t>3000*600*1100   基材采用环保中纤人造板，甲醛释放量0.011mg/</t>
    </r>
    <r>
      <rPr>
        <sz val="10"/>
        <rFont val="Segoe UI Symbol"/>
        <charset val="134"/>
      </rPr>
      <t>㎥</t>
    </r>
    <r>
      <rPr>
        <sz val="10"/>
        <rFont val="宋体"/>
        <charset val="134"/>
      </rPr>
      <t>(成品甲醛、苯、甲苯、二甲苯、TVOC等释放量满足GB/T 35607-2017《绿色产品评价 家具》要求）；A级0.6mm厚胡桃木皮饰面；环保水性漆涂饰，隐孔半亚光效果，漆面硬度≥2H，有走线功能，预留强弱电线盒孔位；采用先封边后饰面工艺；配尼龙脚垫。</t>
    </r>
  </si>
  <si>
    <t>件</t>
  </si>
  <si>
    <r>
      <rPr>
        <sz val="11"/>
        <color theme="1"/>
        <rFont val="等线"/>
        <charset val="134"/>
        <scheme val="minor"/>
      </rPr>
      <t>3000*600*1100，</t>
    </r>
    <r>
      <rPr>
        <sz val="11"/>
        <color rgb="FFFF0000"/>
        <rFont val="等线"/>
        <charset val="134"/>
        <scheme val="minor"/>
      </rPr>
      <t>基材采用三聚氰胺饰面人造板，甲醛释放量≤0.025mg/</t>
    </r>
    <r>
      <rPr>
        <sz val="11"/>
        <color rgb="FFFF0000"/>
        <rFont val="Segoe UI Symbol"/>
        <charset val="134"/>
      </rPr>
      <t>㎥</t>
    </r>
    <r>
      <rPr>
        <sz val="11"/>
        <color rgb="FFFF0000"/>
        <rFont val="等线"/>
        <charset val="134"/>
        <scheme val="minor"/>
      </rPr>
      <t>(成品甲醛、苯、甲苯、二甲苯、TVOC等释放量满足GB/T 35607-2017《绿色产品评价 家具》要求）；2mm厚PVC封边；柜门均带优质锁具。优质五金配件，含两门四抽</t>
    </r>
  </si>
  <si>
    <t>按照其他现有参数增加描述</t>
  </si>
  <si>
    <t>观众休息长条椅</t>
  </si>
  <si>
    <t>定制同款（人脸、虹膜、身份证、红外）系统，材质：厚度为1.0mm冷轧钢 ；需明确每组由多少柜（8个）1000mm</t>
  </si>
  <si>
    <t>长2000mm宽800mm，优质真皮舒适易打理，电镀五金框架稳固，内置钢架不变形不塌陷，高密度定型海绵饱满厚实，精湛缝纫工艺，带弧度扶手设计，健康环保</t>
  </si>
  <si>
    <t>参数写的是存包柜参数，按照图纸长宽重新选择高档的观众休息长条椅</t>
  </si>
  <si>
    <t>寄存处柜台（存包处36㎡，4m*9m）</t>
  </si>
  <si>
    <t>柜台尺寸2800*650*1100，材质:优质人造板，1.8万元。
配套高脚椅1个，材质：仿皮、金属架，0.15万元。</t>
  </si>
  <si>
    <r>
      <rPr>
        <sz val="11"/>
        <color rgb="FFFF0000"/>
        <rFont val="等线"/>
        <charset val="134"/>
        <scheme val="minor"/>
      </rPr>
      <t>柜台尺寸2800*650*1100，基材采用三聚氰胺饰面人造板，甲醛释放量≤0.025mg/</t>
    </r>
    <r>
      <rPr>
        <sz val="11"/>
        <color rgb="FFFF0000"/>
        <rFont val="Segoe UI Symbol"/>
        <charset val="134"/>
      </rPr>
      <t>㎥</t>
    </r>
    <r>
      <rPr>
        <sz val="11"/>
        <color rgb="FFFF0000"/>
        <rFont val="等线"/>
        <charset val="134"/>
        <scheme val="minor"/>
      </rPr>
      <t>(成品甲醛、苯、甲苯、二甲苯、TVOC等释放量满足GB/T 35607-2017《绿色产品评价 家具》要求）；2mm厚PVC封边；柜门均带优质锁具。优质五金配件，含两门四抽，配套高脚椅1个，高度与柜台相当，皮质，高密度海绵钢制底脚</t>
    </r>
  </si>
  <si>
    <t>咨询台</t>
  </si>
  <si>
    <t>1、博物馆首层前厅咨询台，尺寸：椭圆外长轴6500，短轴3500.台面深度950，高度1100。人造石台面，热镀锌钢管桌架，硅酸钙板基材，外漏面贴实木装饰条，台面内部为设单开门柜，柜门基材采用人造板，实木贴皮，水性漆涂饰，优质五金配件，有走线功能，预留强弱电线盒孔位。</t>
  </si>
  <si>
    <t>未更改</t>
  </si>
  <si>
    <t>目前看是可以报出价格</t>
  </si>
  <si>
    <t>2、共享大厅地下一层咨询台，尺寸：椭圆外长轴6570，短轴3320.台面深度700，高度900。人造石台面，热镀锌钢管桌架，硅酸钙板基材，外漏面贴实木装饰条，台面内部为设单开门柜，柜门基材采用人造板，实木贴皮，水性漆涂饰，优质五金配件，有走线功能，预留强弱电线盒孔位。包柱装饰采用热镀锌钢管框架，外挂A级防火木饰面。</t>
  </si>
  <si>
    <t>3、配套高脚椅2个，材质：仿皮、金属架</t>
  </si>
  <si>
    <t>高脚椅1个，高度与咨询台相当，皮质，高密度海绵钢制底脚，超宽底座，超大脚踏，不锈钢升降底座，360°正反自由旋转</t>
  </si>
  <si>
    <t>参考了审定表格，这个是配套咨询台的高脚椅，增加参数描述</t>
  </si>
  <si>
    <t>阅览区服务台</t>
  </si>
  <si>
    <t>尺寸：3000*600*1100，材质：E1级人造板</t>
  </si>
  <si>
    <r>
      <rPr>
        <sz val="11"/>
        <color theme="1"/>
        <rFont val="等线"/>
        <charset val="134"/>
        <scheme val="minor"/>
      </rPr>
      <t>尺寸：3000*600*1100，</t>
    </r>
    <r>
      <rPr>
        <sz val="11"/>
        <color rgb="FFFF0000"/>
        <rFont val="等线"/>
        <charset val="134"/>
        <scheme val="minor"/>
      </rPr>
      <t>材质：基材采用三聚氰胺饰面人造板，甲醛释放量≤0.025mg/</t>
    </r>
    <r>
      <rPr>
        <sz val="11"/>
        <color rgb="FFFF0000"/>
        <rFont val="Segoe UI Symbol"/>
        <charset val="134"/>
      </rPr>
      <t>㎥</t>
    </r>
    <r>
      <rPr>
        <sz val="11"/>
        <color rgb="FFFF0000"/>
        <rFont val="等线"/>
        <charset val="134"/>
        <scheme val="minor"/>
      </rPr>
      <t>(成品甲醛、苯、甲苯、二甲苯、TVOC等释放量满足GB/T 35607-2017《绿色产品评价 家具》要求）；2mm厚PVC封边；柜门均带优质锁具。优质五金配件，含两门四抽</t>
    </r>
  </si>
  <si>
    <t>阅览区木纹边几</t>
  </si>
  <si>
    <t>尺寸：直径450*500，材质：木质面，金属架。</t>
  </si>
  <si>
    <r>
      <rPr>
        <sz val="11"/>
        <color theme="1"/>
        <rFont val="等线"/>
        <charset val="134"/>
        <scheme val="minor"/>
      </rPr>
      <t>尺寸：直径450*500，材质：木质面，金属架，</t>
    </r>
    <r>
      <rPr>
        <sz val="11"/>
        <color rgb="FFFF0000"/>
        <rFont val="等线"/>
        <charset val="134"/>
        <scheme val="minor"/>
      </rPr>
      <t>实木双层桌面，冷轧钢金属框架，坚固耐用，环保静电喷粉</t>
    </r>
  </si>
  <si>
    <t>阅览区木纹凳子</t>
  </si>
  <si>
    <t>尺寸：350*350*450，材质：织物、实木</t>
  </si>
  <si>
    <r>
      <rPr>
        <sz val="11"/>
        <color theme="1"/>
        <rFont val="等线"/>
        <charset val="134"/>
        <scheme val="minor"/>
      </rPr>
      <t>尺寸：350*350*450，材质：织物、实木，</t>
    </r>
    <r>
      <rPr>
        <sz val="11"/>
        <color rgb="FFFF0000"/>
        <rFont val="等线"/>
        <charset val="134"/>
        <scheme val="minor"/>
      </rPr>
      <t>高弹海绵，耐磨抗压，防腐蚀，边角圆滑，环保型水漆</t>
    </r>
  </si>
  <si>
    <t>与上述阅览区木纹条凳参数一致</t>
  </si>
  <si>
    <t>阅览区木纹条凳</t>
  </si>
  <si>
    <t>尺寸：600*600*750，材质：实木</t>
  </si>
  <si>
    <r>
      <rPr>
        <sz val="11"/>
        <color theme="1"/>
        <rFont val="等线"/>
        <charset val="134"/>
        <scheme val="minor"/>
      </rPr>
      <t>尺寸：600*600*750，材质：实木，</t>
    </r>
    <r>
      <rPr>
        <sz val="11"/>
        <color rgb="FFFF0000"/>
        <rFont val="等线"/>
        <charset val="134"/>
        <scheme val="minor"/>
      </rPr>
      <t>织物，高弹海绵，耐磨抗压，防腐蚀，边角圆滑，环保型水漆</t>
    </r>
  </si>
  <si>
    <t>增加材质描述，与阅览区其他条凳参数一样，带织物</t>
  </si>
  <si>
    <t>阅览区木纹圆凳</t>
  </si>
  <si>
    <t>尺寸：直径350*350，材质;织物、实木</t>
  </si>
  <si>
    <r>
      <rPr>
        <sz val="11"/>
        <color theme="1"/>
        <rFont val="等线"/>
        <charset val="134"/>
        <scheme val="minor"/>
      </rPr>
      <t>尺寸：直径350*350，材质;织物、实木，</t>
    </r>
    <r>
      <rPr>
        <sz val="11"/>
        <color rgb="FFFF0000"/>
        <rFont val="等线"/>
        <charset val="134"/>
        <scheme val="minor"/>
      </rPr>
      <t>高弹海绵，耐磨抗压，防腐蚀，边角圆滑，环保型水漆</t>
    </r>
  </si>
  <si>
    <t>阅览区木纹桌子</t>
  </si>
  <si>
    <t>尺寸：1800*600*800，材质;E1级人造板</t>
  </si>
  <si>
    <r>
      <rPr>
        <sz val="11"/>
        <color theme="1"/>
        <rFont val="等线"/>
        <charset val="134"/>
        <scheme val="minor"/>
      </rPr>
      <t>尺寸：1800*600*800，</t>
    </r>
    <r>
      <rPr>
        <sz val="11"/>
        <color rgb="FFFF0000"/>
        <rFont val="等线"/>
        <charset val="134"/>
        <scheme val="minor"/>
      </rPr>
      <t>材质：实木，环保水漆无异味，加厚桌角稳固承重，纯实木面台无贴皮，木质均匀精致</t>
    </r>
  </si>
  <si>
    <t>配合阅览区长凳根据预算，更改为实木</t>
  </si>
  <si>
    <t>定制文创展示架</t>
  </si>
  <si>
    <t>金属钢丝吊挂、烤漆层板，3550*500，一件，3720*500，一件</t>
  </si>
  <si>
    <r>
      <rPr>
        <sz val="11"/>
        <color theme="1"/>
        <rFont val="等线"/>
        <charset val="134"/>
        <scheme val="minor"/>
      </rPr>
      <t>金属钢丝吊挂、</t>
    </r>
    <r>
      <rPr>
        <sz val="11"/>
        <color rgb="FFFF0000"/>
        <rFont val="等线"/>
        <charset val="134"/>
        <scheme val="minor"/>
      </rPr>
      <t>使用E0级环保防火板材</t>
    </r>
    <r>
      <rPr>
        <sz val="11"/>
        <color theme="1"/>
        <rFont val="等线"/>
        <charset val="134"/>
        <scheme val="minor"/>
      </rPr>
      <t>，3550*500，一件，3720*500，一件，</t>
    </r>
    <r>
      <rPr>
        <sz val="11"/>
        <color rgb="FFFF0000"/>
        <rFont val="等线"/>
        <charset val="134"/>
        <scheme val="minor"/>
      </rPr>
      <t>按最终实际情况进行设计定制</t>
    </r>
  </si>
  <si>
    <t>得最后按照实际造型定制</t>
  </si>
  <si>
    <t>定制文创展示异形展台</t>
  </si>
  <si>
    <t>高级木质异形展台，E0级环保防火板材，表面多层烤漆工艺，内嵌钢铁龙骨，展台尺寸：2300X1000X600mm</t>
  </si>
  <si>
    <r>
      <rPr>
        <sz val="11"/>
        <color theme="1"/>
        <rFont val="等线"/>
        <charset val="134"/>
        <scheme val="minor"/>
      </rPr>
      <t>高级木质异形展台，E0级环保防火板材，表面多层烤漆工艺，内嵌钢铁龙骨，展台尺寸：2300X1000X600mm，</t>
    </r>
    <r>
      <rPr>
        <sz val="11"/>
        <color rgb="FFFF0000"/>
        <rFont val="等线"/>
        <charset val="134"/>
        <scheme val="minor"/>
      </rPr>
      <t>按最终实际情况进行设计定制</t>
    </r>
  </si>
  <si>
    <t>文创区定制展示桌</t>
  </si>
  <si>
    <t>高级木质展示桌，E0级环保防火板材，表面多层烤漆工艺，内嵌钢铁龙骨，长凳，尺寸：1200*800*900</t>
  </si>
  <si>
    <r>
      <rPr>
        <sz val="11"/>
        <color theme="1"/>
        <rFont val="等线"/>
        <charset val="134"/>
        <scheme val="minor"/>
      </rPr>
      <t xml:space="preserve">高级木质展示桌，E0级环保防火板材，表面多层烤漆工艺，内嵌钢铁龙骨，长凳，尺寸：1200*800*900 </t>
    </r>
    <r>
      <rPr>
        <sz val="11"/>
        <color rgb="FFFF0000"/>
        <rFont val="等线"/>
        <charset val="134"/>
        <scheme val="minor"/>
      </rPr>
      <t>按最终实际情况进行设计定制</t>
    </r>
  </si>
  <si>
    <t>文创区服务台</t>
  </si>
  <si>
    <t>异形结构，尺寸：长2000mm，高度1100mm，宽900mm</t>
  </si>
  <si>
    <r>
      <rPr>
        <sz val="11"/>
        <color theme="1"/>
        <rFont val="等线"/>
        <charset val="134"/>
        <scheme val="minor"/>
      </rPr>
      <t>异形结构，尺寸：长2000mm，高度1100mm，宽900mm，</t>
    </r>
    <r>
      <rPr>
        <sz val="11"/>
        <color rgb="FFFF0000"/>
        <rFont val="等线"/>
        <charset val="134"/>
        <scheme val="minor"/>
      </rPr>
      <t>基材采用三聚氰胺饰面人造板，甲醛释放量≤0.025mg/</t>
    </r>
    <r>
      <rPr>
        <sz val="11"/>
        <color rgb="FFFF0000"/>
        <rFont val="Segoe UI Symbol"/>
        <charset val="134"/>
      </rPr>
      <t>㎥</t>
    </r>
    <r>
      <rPr>
        <sz val="11"/>
        <color rgb="FFFF0000"/>
        <rFont val="等线"/>
        <charset val="134"/>
        <scheme val="minor"/>
      </rPr>
      <t>(成品甲醛、苯、甲苯、二甲苯、TVOC等释放量满足GB/T 35607-2017《绿色产品评价 家具》要求）；2mm厚PVC封边；柜门均带优质锁具。优质五金配件</t>
    </r>
    <r>
      <rPr>
        <sz val="11"/>
        <color theme="1"/>
        <rFont val="等线"/>
        <charset val="134"/>
        <scheme val="minor"/>
      </rPr>
      <t>，</t>
    </r>
    <r>
      <rPr>
        <sz val="11"/>
        <color rgb="FFFF0000"/>
        <rFont val="等线"/>
        <charset val="134"/>
        <scheme val="minor"/>
      </rPr>
      <t>异形结构</t>
    </r>
  </si>
  <si>
    <t>更改为服务台一样参数</t>
  </si>
  <si>
    <t>储物架（柜）（存包处36㎡，4m*9m）</t>
  </si>
  <si>
    <t>展厅入口资料架：尺寸：877*525*2138，材质：冷轧钢板</t>
  </si>
  <si>
    <r>
      <rPr>
        <sz val="11"/>
        <color theme="1"/>
        <rFont val="等线"/>
        <charset val="134"/>
        <scheme val="minor"/>
      </rPr>
      <t>展厅入口资料架：尺寸：877*525*2138，</t>
    </r>
    <r>
      <rPr>
        <sz val="11"/>
        <color rgb="FFFF0000"/>
        <rFont val="等线"/>
        <charset val="134"/>
        <scheme val="minor"/>
      </rPr>
      <t>采用加厚0.8mm优质冷轧钢，可调节层板，中二斗文件柜，带锁抽屉，优质五金件</t>
    </r>
  </si>
  <si>
    <t>根据之前参数增加描述</t>
  </si>
  <si>
    <t>衣帽寄存柜（含衣架）：尺寸：1000*550*2000，实木</t>
  </si>
  <si>
    <r>
      <rPr>
        <sz val="11"/>
        <color theme="1"/>
        <rFont val="等线"/>
        <charset val="134"/>
        <scheme val="minor"/>
      </rPr>
      <t>衣帽寄存柜（含衣架）：尺寸：1000*550*2000，实木</t>
    </r>
    <r>
      <rPr>
        <sz val="11"/>
        <color rgb="FFFF0000"/>
        <rFont val="等线"/>
        <charset val="134"/>
        <scheme val="minor"/>
      </rPr>
      <t>柜体板材厚度不低于18mm，带智能锁，两层四门，静音门铰，五金品质拉手</t>
    </r>
  </si>
  <si>
    <t>根据要求的实木衣帽寄存描述参数</t>
  </si>
  <si>
    <t>首层咨询台处资料架：尺寸：900*500*1100，材质：冷轧钢板</t>
  </si>
  <si>
    <r>
      <rPr>
        <sz val="11"/>
        <color theme="1"/>
        <rFont val="等线"/>
        <charset val="134"/>
        <scheme val="minor"/>
      </rPr>
      <t>首层咨询台处资料架：尺寸：900*500*1100，材质：冷轧钢板</t>
    </r>
    <r>
      <rPr>
        <sz val="11"/>
        <color rgb="FFFF0000"/>
        <rFont val="等线"/>
        <charset val="134"/>
        <scheme val="minor"/>
      </rPr>
      <t>，五层，采用加厚0.8mm优质冷轧钢，可调节层板，优质五金件</t>
    </r>
  </si>
  <si>
    <t>不知道需求是那种，匹配冷轧钢板储物柜</t>
  </si>
  <si>
    <t>寄存架：尺寸：1000*600*2100，冷轧钢板</t>
  </si>
  <si>
    <r>
      <rPr>
        <sz val="11"/>
        <color theme="1"/>
        <rFont val="等线"/>
        <charset val="134"/>
        <scheme val="minor"/>
      </rPr>
      <t>寄存架：尺寸：1000*600*2100，冷轧钢板，</t>
    </r>
    <r>
      <rPr>
        <sz val="11"/>
        <color rgb="FFFF0000"/>
        <rFont val="等线"/>
        <charset val="134"/>
        <scheme val="minor"/>
      </rPr>
      <t>四层货架层板厚度0.55mm层板承重350kg/层</t>
    </r>
  </si>
  <si>
    <t>货架增加描述</t>
  </si>
  <si>
    <t>服务台桌椅</t>
  </si>
  <si>
    <t>1.成品尺寸1600*600*800mm（L型）；2.使用优质环保木材，烤漆工艺，仿大理石纹理台面；3.所有五金件表面作电镀处理及防锈、防腐处理，经久耐用，安装坚固。</t>
  </si>
  <si>
    <t>组</t>
  </si>
  <si>
    <r>
      <rPr>
        <sz val="11"/>
        <color theme="1"/>
        <rFont val="等线"/>
        <charset val="134"/>
        <scheme val="minor"/>
      </rPr>
      <t>1.成品尺寸1600*600*800mm（L型）；2.</t>
    </r>
    <r>
      <rPr>
        <sz val="11"/>
        <color rgb="FFFF0000"/>
        <rFont val="等线"/>
        <charset val="134"/>
        <scheme val="minor"/>
      </rPr>
      <t>使用E0级环保防火板材</t>
    </r>
    <r>
      <rPr>
        <sz val="11"/>
        <color theme="1"/>
        <rFont val="等线"/>
        <charset val="134"/>
        <scheme val="minor"/>
      </rPr>
      <t>，烤漆工艺，仿大理石纹理台面；3.所有五金件表面作电镀处理及防锈、防腐处理，经久耐用，安装坚固。</t>
    </r>
  </si>
  <si>
    <t>增加木材防火等级</t>
  </si>
  <si>
    <t>六层书架</t>
  </si>
  <si>
    <t>1.900*400*2000mm；2.双柱双面钢木结构，全拆装式，层高可调节，2.立柱：采用δ=1.5mm优质冷轧钢板一体成型压制；3.所有材料有害物质甲醛释放量≤0.001mg/m³），同时提供全国认证认可信息公共服务平台网站所公示的检测报告公示信息截图，原件备查。</t>
  </si>
  <si>
    <t>木质斜报架</t>
  </si>
  <si>
    <t>1.700*420*1100mm；2.材质采用优质实木板材，经干燥、防虫、防腐处理，木材含水率≤9%，不翘曲、变形、无节疤，无虫眼；3.台面采用20MM厚橡木指接板；4.工艺要求结构连接紧密、牢固，板面、边角及转角打磨、修边处理，倒棱、圆线均匀一致，整体牢固可靠，光滑无痕；5.油漆采用高级环保聚酯漆，游离甲醛含量≤100，采用五底三面的六道以上油漆涂装工艺，油漆硬度≥2H，耐热性要求放100度开水无烫痕；表面细小颗粒每平方米不超过2个点，木纹纹理清晰，无发白，留挂及明显划伤，色泽均匀。</t>
  </si>
  <si>
    <t>书车</t>
  </si>
  <si>
    <t>选用优质加厚钢板，厚度≥1.2mm。每层承重100kg以上，立柱采用≥1.5mm的20*20钢管，钢板选用1.2mm的优质冷轧钢板，轮子采用静音万向滚轮，做工精湛安全美观大方，内外经除锈、陶化、防腐、防潮等多工位处理，高温喷塑工艺，环保无毒害无气味，推拉灵活方便。</t>
  </si>
  <si>
    <t>辆</t>
  </si>
  <si>
    <r>
      <rPr>
        <sz val="11"/>
        <color rgb="FFFF0000"/>
        <rFont val="等线"/>
        <charset val="134"/>
        <scheme val="minor"/>
      </rPr>
      <t>900*800*360，三层</t>
    </r>
    <r>
      <rPr>
        <sz val="11"/>
        <color theme="1"/>
        <rFont val="等线"/>
        <charset val="134"/>
        <scheme val="minor"/>
      </rPr>
      <t>，选用优质加厚钢板，厚度≥1.2mm。每层承重100kg以上，立柱采用≥1.5mm的20*20钢管，钢板选用1.2mm的优质冷轧钢板，轮子采用静音万向滚轮，做工精湛安全美观大方，内外经除锈、陶化、防腐、防潮等多工位处理，高温喷塑工艺，环保无毒害无气味，推拉灵活方便。</t>
    </r>
  </si>
  <si>
    <t>增加常规书车尺寸和层级</t>
  </si>
  <si>
    <t>博古架</t>
  </si>
  <si>
    <t>2500*500*2800,优质实木，表面平整有光泽，榫卯结构，人工烫蜡加锉草水磨工艺。</t>
  </si>
  <si>
    <r>
      <rPr>
        <sz val="11"/>
        <color theme="1"/>
        <rFont val="等线"/>
        <charset val="134"/>
        <scheme val="minor"/>
      </rPr>
      <t>2500*500*2800,优质实木，表面平整有光泽，榫卯结构，人工烫蜡加锉草水磨工艺，</t>
    </r>
    <r>
      <rPr>
        <sz val="11"/>
        <color rgb="FFFF0000"/>
        <rFont val="等线"/>
        <charset val="134"/>
        <scheme val="minor"/>
      </rPr>
      <t>含四门四抽</t>
    </r>
  </si>
  <si>
    <t>博古架下边需要配门和抽屉</t>
  </si>
  <si>
    <t>鉴赏台</t>
  </si>
  <si>
    <t>鉴赏椅</t>
  </si>
  <si>
    <t>常规,优质实木，表面平整有光泽，榫卯结构，人工烫蜡加锉草水磨工艺。</t>
  </si>
  <si>
    <r>
      <rPr>
        <sz val="11"/>
        <color theme="1"/>
        <rFont val="等线"/>
        <charset val="134"/>
        <scheme val="minor"/>
      </rPr>
      <t>常规,优质实木，表面平整有光泽，榫卯结构，人工烫蜡加锉草水磨工艺。</t>
    </r>
    <r>
      <rPr>
        <sz val="11"/>
        <color rgb="FFFF0000"/>
        <rFont val="等线"/>
        <charset val="134"/>
        <scheme val="minor"/>
      </rPr>
      <t>无扶手</t>
    </r>
  </si>
  <si>
    <t>有无扶手会影响价格</t>
  </si>
  <si>
    <t>寄存柜</t>
  </si>
  <si>
    <t>定制同款（人脸、虹膜、身份证、红外）系统，材质：厚度为1.0mm冷轧钢 ；每组由8个柜，1000mm</t>
  </si>
  <si>
    <t>寄存手牌（订制）</t>
  </si>
  <si>
    <t>根据馆内要求定制</t>
  </si>
  <si>
    <t>如果是存包柜的寄存手牌需要和存包柜系统匹配，如果是寄存点寄存的需要最后确定场馆风格进行大小材质等定制</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</si>
</sst>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等线"/>
      <charset val="134"/>
      <scheme val="minor"/>
    </font>
    <font>
      <b/>
      <sz val="20"/>
      <color theme="1"/>
      <name val="等线"/>
      <charset val="134"/>
      <scheme val="minor"/>
    </font>
    <font>
      <sz val="11"/>
      <name val="等线"/>
      <charset val="134"/>
      <scheme val="minor"/>
    </font>
    <font>
      <sz val="11"/>
      <color rgb="FFFF0000"/>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rgb="FFFF0000"/>
      <name val="Segoe UI Symbol"/>
      <charset val="134"/>
    </font>
    <font>
      <sz val="10"/>
      <name val="Segoe UI Symbol"/>
      <charset val="134"/>
    </font>
    <font>
      <sz val="10"/>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4" borderId="5" applyNumberFormat="0" applyAlignment="0" applyProtection="0">
      <alignment vertical="center"/>
    </xf>
    <xf numFmtId="0" fontId="13" fillId="5" borderId="6" applyNumberFormat="0" applyAlignment="0" applyProtection="0">
      <alignment vertical="center"/>
    </xf>
    <xf numFmtId="0" fontId="14" fillId="5" borderId="5" applyNumberFormat="0" applyAlignment="0" applyProtection="0">
      <alignment vertical="center"/>
    </xf>
    <xf numFmtId="0" fontId="15" fillId="6"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cellStyleXfs>
  <cellXfs count="16">
    <xf numFmtId="0" fontId="0" fillId="0" borderId="0" xfId="0"/>
    <xf numFmtId="0" fontId="0" fillId="0" borderId="0" xfId="0" applyAlignment="1">
      <alignment horizontal="center" vertical="center" wrapText="1"/>
    </xf>
    <xf numFmtId="0" fontId="1" fillId="0" borderId="0" xfId="0" applyFont="1" applyAlignment="1">
      <alignment horizontal="center"/>
    </xf>
    <xf numFmtId="0" fontId="0" fillId="2" borderId="1" xfId="0" applyFill="1" applyBorder="1" applyAlignment="1">
      <alignment horizontal="center" vertical="center"/>
    </xf>
    <xf numFmtId="0" fontId="0" fillId="2" borderId="1" xfId="0" applyFill="1" applyBorder="1" applyAlignment="1">
      <alignment horizontal="left" vertical="center"/>
    </xf>
    <xf numFmtId="0" fontId="0" fillId="2" borderId="1" xfId="0"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xf>
    <xf numFmtId="0" fontId="0" fillId="2" borderId="1" xfId="0" applyFill="1" applyBorder="1" applyAlignment="1">
      <alignment horizontal="left" vertical="center" wrapText="1"/>
    </xf>
    <xf numFmtId="0" fontId="3" fillId="2"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left"/>
    </xf>
    <xf numFmtId="0" fontId="0" fillId="2" borderId="1" xfId="0" applyFill="1" applyBorder="1"/>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tabSelected="1" zoomScale="70" zoomScaleNormal="70" workbookViewId="0">
      <selection activeCell="E4" sqref="E4"/>
    </sheetView>
  </sheetViews>
  <sheetFormatPr defaultColWidth="9" defaultRowHeight="13.85"/>
  <cols>
    <col min="1" max="1" width="5.55752212389381" customWidth="1"/>
    <col min="2" max="2" width="18.5575221238938" customWidth="1"/>
    <col min="3" max="3" width="88.8495575221239" customWidth="1"/>
    <col min="4" max="6" width="11.858407079646" customWidth="1"/>
    <col min="7" max="7" width="60.2212389380531" style="1" customWidth="1"/>
    <col min="8" max="8" width="23.6637168141593" style="1" customWidth="1"/>
    <col min="9" max="9" width="17.8849557522124" customWidth="1"/>
  </cols>
  <sheetData>
    <row r="1" ht="39" customHeight="1" spans="1:9">
      <c r="A1" s="2" t="s">
        <v>0</v>
      </c>
      <c r="B1" s="2"/>
      <c r="C1" s="2"/>
      <c r="D1" s="2"/>
      <c r="E1" s="2"/>
      <c r="F1" s="2"/>
      <c r="G1" s="2"/>
      <c r="H1" s="2"/>
      <c r="I1" s="2"/>
    </row>
    <row r="2" ht="17.4" customHeight="1" spans="1:9">
      <c r="A2" s="3" t="s">
        <v>1</v>
      </c>
      <c r="B2" s="3" t="s">
        <v>2</v>
      </c>
      <c r="C2" s="4" t="s">
        <v>3</v>
      </c>
      <c r="D2" s="3" t="s">
        <v>4</v>
      </c>
      <c r="E2" s="3" t="s">
        <v>5</v>
      </c>
      <c r="F2" s="3" t="s">
        <v>6</v>
      </c>
      <c r="G2" s="5" t="s">
        <v>7</v>
      </c>
      <c r="H2" s="5" t="s">
        <v>8</v>
      </c>
      <c r="I2" s="3" t="s">
        <v>9</v>
      </c>
    </row>
    <row r="3" ht="72" customHeight="1" spans="1:9">
      <c r="A3" s="6">
        <v>1</v>
      </c>
      <c r="B3" s="7" t="s">
        <v>10</v>
      </c>
      <c r="C3" s="8" t="s">
        <v>11</v>
      </c>
      <c r="D3" s="9" t="s">
        <v>12</v>
      </c>
      <c r="E3" s="9">
        <v>1</v>
      </c>
      <c r="F3" s="9" t="s">
        <v>13</v>
      </c>
      <c r="G3" s="5" t="s">
        <v>14</v>
      </c>
      <c r="H3" s="5" t="s">
        <v>15</v>
      </c>
      <c r="I3" s="15" t="str">
        <f>_xlfn.DISPIMG("ID_75FFB4B8D1E743D48E0B90C3AADB3597",1)</f>
        <v>=DISPIMG("ID_75FFB4B8D1E743D48E0B90C3AADB3597",1)</v>
      </c>
    </row>
    <row r="4" ht="72" customHeight="1" spans="1:9">
      <c r="A4" s="6">
        <v>2</v>
      </c>
      <c r="B4" s="7" t="s">
        <v>10</v>
      </c>
      <c r="C4" s="8" t="s">
        <v>16</v>
      </c>
      <c r="D4" s="9" t="s">
        <v>12</v>
      </c>
      <c r="E4" s="9">
        <v>1</v>
      </c>
      <c r="F4" s="9" t="s">
        <v>13</v>
      </c>
      <c r="G4" s="5" t="s">
        <v>17</v>
      </c>
      <c r="H4" s="5" t="s">
        <v>15</v>
      </c>
      <c r="I4" s="15" t="str">
        <f>_xlfn.DISPIMG("ID_3F3026FC3D914BDAA8450D1ECB1F9FE8",1)</f>
        <v>=DISPIMG("ID_3F3026FC3D914BDAA8450D1ECB1F9FE8",1)</v>
      </c>
    </row>
    <row r="5" ht="72" customHeight="1" spans="1:9">
      <c r="A5" s="6">
        <v>3</v>
      </c>
      <c r="B5" s="5" t="s">
        <v>18</v>
      </c>
      <c r="C5" s="10" t="s">
        <v>19</v>
      </c>
      <c r="D5" s="3" t="s">
        <v>20</v>
      </c>
      <c r="E5" s="3">
        <v>1</v>
      </c>
      <c r="F5" s="3" t="s">
        <v>13</v>
      </c>
      <c r="G5" s="5" t="s">
        <v>21</v>
      </c>
      <c r="H5" s="5" t="s">
        <v>22</v>
      </c>
      <c r="I5" s="15" t="str">
        <f>_xlfn.DISPIMG("ID_DD05392E98114ED59623FDC89680B77F",1)</f>
        <v>=DISPIMG("ID_DD05392E98114ED59623FDC89680B77F",1)</v>
      </c>
    </row>
    <row r="6" ht="72" customHeight="1" spans="1:9">
      <c r="A6" s="6">
        <v>4</v>
      </c>
      <c r="B6" s="7" t="s">
        <v>23</v>
      </c>
      <c r="C6" s="8" t="s">
        <v>24</v>
      </c>
      <c r="D6" s="9" t="s">
        <v>12</v>
      </c>
      <c r="E6" s="9">
        <v>1</v>
      </c>
      <c r="F6" s="9" t="s">
        <v>13</v>
      </c>
      <c r="G6" s="5" t="s">
        <v>25</v>
      </c>
      <c r="H6" s="5" t="s">
        <v>26</v>
      </c>
      <c r="I6" s="15" t="str">
        <f>_xlfn.DISPIMG("ID_0F0FB8B049354D26B282FA52980B76D0",1)</f>
        <v>=DISPIMG("ID_0F0FB8B049354D26B282FA52980B76D0",1)</v>
      </c>
    </row>
    <row r="7" ht="72" customHeight="1" spans="1:9">
      <c r="A7" s="6">
        <v>5</v>
      </c>
      <c r="B7" s="7" t="s">
        <v>27</v>
      </c>
      <c r="C7" s="8" t="s">
        <v>28</v>
      </c>
      <c r="D7" s="9" t="s">
        <v>29</v>
      </c>
      <c r="E7" s="9">
        <v>1</v>
      </c>
      <c r="F7" s="9" t="s">
        <v>13</v>
      </c>
      <c r="G7" s="5" t="s">
        <v>30</v>
      </c>
      <c r="H7" s="5" t="s">
        <v>31</v>
      </c>
      <c r="I7" s="15" t="str">
        <f>_xlfn.DISPIMG("ID_A44A1337FAC545CAB3199DF2B2F1B6C5",1)</f>
        <v>=DISPIMG("ID_A44A1337FAC545CAB3199DF2B2F1B6C5",1)</v>
      </c>
    </row>
    <row r="8" ht="72" customHeight="1" spans="1:9">
      <c r="A8" s="6">
        <v>6</v>
      </c>
      <c r="B8" s="7" t="s">
        <v>32</v>
      </c>
      <c r="C8" s="8" t="s">
        <v>33</v>
      </c>
      <c r="D8" s="9" t="s">
        <v>12</v>
      </c>
      <c r="E8" s="9">
        <v>10</v>
      </c>
      <c r="F8" s="9" t="s">
        <v>13</v>
      </c>
      <c r="G8" s="11" t="s">
        <v>34</v>
      </c>
      <c r="H8" s="5" t="s">
        <v>35</v>
      </c>
      <c r="I8" s="15" t="str">
        <f>_xlfn.DISPIMG("ID_252B539DCCC941F1BE1B7EFF5AF59F77",1)</f>
        <v>=DISPIMG("ID_252B539DCCC941F1BE1B7EFF5AF59F77",1)</v>
      </c>
    </row>
    <row r="9" ht="72" customHeight="1" spans="1:9">
      <c r="A9" s="6">
        <v>7</v>
      </c>
      <c r="B9" s="7" t="s">
        <v>36</v>
      </c>
      <c r="C9" s="8" t="s">
        <v>37</v>
      </c>
      <c r="D9" s="9" t="s">
        <v>12</v>
      </c>
      <c r="E9" s="9">
        <v>1</v>
      </c>
      <c r="F9" s="9" t="s">
        <v>13</v>
      </c>
      <c r="G9" s="11" t="s">
        <v>38</v>
      </c>
      <c r="H9" s="5" t="s">
        <v>31</v>
      </c>
      <c r="I9" s="15" t="str">
        <f>_xlfn.DISPIMG("ID_A008F086A8E545A5B6EB4AA13D5FF3B2",1)</f>
        <v>=DISPIMG("ID_A008F086A8E545A5B6EB4AA13D5FF3B2",1)</v>
      </c>
    </row>
    <row r="10" ht="72" customHeight="1" spans="1:9">
      <c r="A10" s="6">
        <v>8</v>
      </c>
      <c r="B10" s="7" t="s">
        <v>39</v>
      </c>
      <c r="C10" s="8" t="s">
        <v>40</v>
      </c>
      <c r="D10" s="9" t="s">
        <v>20</v>
      </c>
      <c r="E10" s="9">
        <v>1</v>
      </c>
      <c r="F10" s="9" t="s">
        <v>13</v>
      </c>
      <c r="G10" s="5" t="s">
        <v>41</v>
      </c>
      <c r="H10" s="5" t="s">
        <v>42</v>
      </c>
      <c r="I10" s="15" t="str">
        <f>_xlfn.DISPIMG("ID_0A093A9B62464B9C944230BAD7D22620",1)</f>
        <v>=DISPIMG("ID_0A093A9B62464B9C944230BAD7D22620",1)</v>
      </c>
    </row>
    <row r="11" ht="72" customHeight="1" spans="1:9">
      <c r="A11" s="6">
        <v>9</v>
      </c>
      <c r="B11" s="7" t="s">
        <v>39</v>
      </c>
      <c r="C11" s="8" t="s">
        <v>43</v>
      </c>
      <c r="D11" s="9" t="s">
        <v>20</v>
      </c>
      <c r="E11" s="9">
        <v>1</v>
      </c>
      <c r="F11" s="9" t="s">
        <v>13</v>
      </c>
      <c r="G11" s="5" t="s">
        <v>41</v>
      </c>
      <c r="H11" s="5" t="s">
        <v>42</v>
      </c>
      <c r="I11" s="15" t="str">
        <f>_xlfn.DISPIMG("ID_4EA2911EDFBC4135877D0C060058B788",1)</f>
        <v>=DISPIMG("ID_4EA2911EDFBC4135877D0C060058B788",1)</v>
      </c>
    </row>
    <row r="12" ht="72" customHeight="1" spans="1:9">
      <c r="A12" s="6">
        <v>10</v>
      </c>
      <c r="B12" s="7" t="s">
        <v>39</v>
      </c>
      <c r="C12" s="8" t="s">
        <v>44</v>
      </c>
      <c r="D12" s="9" t="s">
        <v>12</v>
      </c>
      <c r="E12" s="9">
        <v>2</v>
      </c>
      <c r="F12" s="9" t="s">
        <v>13</v>
      </c>
      <c r="G12" s="11" t="s">
        <v>45</v>
      </c>
      <c r="H12" s="5" t="s">
        <v>46</v>
      </c>
      <c r="I12" s="15" t="str">
        <f>_xlfn.DISPIMG("ID_22791628E2E440F8B8C2B8C3A08E8FC5",1)</f>
        <v>=DISPIMG("ID_22791628E2E440F8B8C2B8C3A08E8FC5",1)</v>
      </c>
    </row>
    <row r="13" ht="72" customHeight="1" spans="1:9">
      <c r="A13" s="6">
        <v>11</v>
      </c>
      <c r="B13" s="7" t="s">
        <v>47</v>
      </c>
      <c r="C13" s="8" t="s">
        <v>48</v>
      </c>
      <c r="D13" s="9" t="s">
        <v>12</v>
      </c>
      <c r="E13" s="9">
        <v>1</v>
      </c>
      <c r="F13" s="9" t="s">
        <v>13</v>
      </c>
      <c r="G13" s="5" t="s">
        <v>49</v>
      </c>
      <c r="H13" s="5" t="s">
        <v>31</v>
      </c>
      <c r="I13" s="15" t="str">
        <f>_xlfn.DISPIMG("ID_ABBCC1F682D24C1CBCA51C3851B63E69",1)</f>
        <v>=DISPIMG("ID_ABBCC1F682D24C1CBCA51C3851B63E69",1)</v>
      </c>
    </row>
    <row r="14" ht="72" customHeight="1" spans="1:9">
      <c r="A14" s="6">
        <v>12</v>
      </c>
      <c r="B14" s="7" t="s">
        <v>50</v>
      </c>
      <c r="C14" s="8" t="s">
        <v>51</v>
      </c>
      <c r="D14" s="9" t="s">
        <v>12</v>
      </c>
      <c r="E14" s="9">
        <v>5</v>
      </c>
      <c r="F14" s="9" t="s">
        <v>13</v>
      </c>
      <c r="G14" s="5" t="s">
        <v>52</v>
      </c>
      <c r="H14" s="5" t="s">
        <v>15</v>
      </c>
      <c r="I14" s="15" t="str">
        <f>_xlfn.DISPIMG("ID_2C92DD9F4ED449A5950D9EEE29811EA5",1)</f>
        <v>=DISPIMG("ID_2C92DD9F4ED449A5950D9EEE29811EA5",1)</v>
      </c>
    </row>
    <row r="15" ht="72" customHeight="1" spans="1:9">
      <c r="A15" s="6">
        <v>13</v>
      </c>
      <c r="B15" s="7" t="s">
        <v>53</v>
      </c>
      <c r="C15" s="8" t="s">
        <v>54</v>
      </c>
      <c r="D15" s="9" t="s">
        <v>12</v>
      </c>
      <c r="E15" s="9">
        <v>20</v>
      </c>
      <c r="F15" s="9" t="s">
        <v>13</v>
      </c>
      <c r="G15" s="5" t="s">
        <v>55</v>
      </c>
      <c r="H15" s="5" t="s">
        <v>56</v>
      </c>
      <c r="I15" s="15" t="str">
        <f>_xlfn.DISPIMG("ID_4D9C465359A846D4BD55DC018DB114CF",1)</f>
        <v>=DISPIMG("ID_4D9C465359A846D4BD55DC018DB114CF",1)</v>
      </c>
    </row>
    <row r="16" ht="72" customHeight="1" spans="1:9">
      <c r="A16" s="6">
        <v>14</v>
      </c>
      <c r="B16" s="7" t="s">
        <v>57</v>
      </c>
      <c r="C16" s="8" t="s">
        <v>58</v>
      </c>
      <c r="D16" s="9" t="s">
        <v>12</v>
      </c>
      <c r="E16" s="9">
        <v>2</v>
      </c>
      <c r="F16" s="9" t="s">
        <v>13</v>
      </c>
      <c r="G16" s="5" t="s">
        <v>59</v>
      </c>
      <c r="H16" s="5" t="s">
        <v>60</v>
      </c>
      <c r="I16" s="15" t="str">
        <f>_xlfn.DISPIMG("ID_03DA173EF9314A3B86E7AFE1EB658E7F",1)</f>
        <v>=DISPIMG("ID_03DA173EF9314A3B86E7AFE1EB658E7F",1)</v>
      </c>
    </row>
    <row r="17" ht="72" customHeight="1" spans="1:9">
      <c r="A17" s="6">
        <v>15</v>
      </c>
      <c r="B17" s="7" t="s">
        <v>61</v>
      </c>
      <c r="C17" s="8" t="s">
        <v>62</v>
      </c>
      <c r="D17" s="9" t="s">
        <v>12</v>
      </c>
      <c r="E17" s="9">
        <v>8</v>
      </c>
      <c r="F17" s="9" t="s">
        <v>13</v>
      </c>
      <c r="G17" s="5" t="s">
        <v>63</v>
      </c>
      <c r="H17" s="5" t="s">
        <v>56</v>
      </c>
      <c r="I17" s="15" t="str">
        <f>_xlfn.DISPIMG("ID_03922B5FF92D4F0B9631B4EA4C170DA7",1)</f>
        <v>=DISPIMG("ID_03922B5FF92D4F0B9631B4EA4C170DA7",1)</v>
      </c>
    </row>
    <row r="18" ht="72" customHeight="1" spans="1:9">
      <c r="A18" s="6">
        <v>16</v>
      </c>
      <c r="B18" s="7" t="s">
        <v>64</v>
      </c>
      <c r="C18" s="8" t="s">
        <v>65</v>
      </c>
      <c r="D18" s="9" t="s">
        <v>12</v>
      </c>
      <c r="E18" s="9">
        <v>5</v>
      </c>
      <c r="F18" s="9" t="s">
        <v>13</v>
      </c>
      <c r="G18" s="5" t="s">
        <v>66</v>
      </c>
      <c r="H18" s="5" t="s">
        <v>67</v>
      </c>
      <c r="I18" s="15" t="str">
        <f>_xlfn.DISPIMG("ID_08FC27BE014B44ABA3AAB5A253658D8C",1)</f>
        <v>=DISPIMG("ID_08FC27BE014B44ABA3AAB5A253658D8C",1)</v>
      </c>
    </row>
    <row r="19" ht="72" customHeight="1" spans="1:9">
      <c r="A19" s="6">
        <v>17</v>
      </c>
      <c r="B19" s="7" t="s">
        <v>68</v>
      </c>
      <c r="C19" s="8" t="s">
        <v>69</v>
      </c>
      <c r="D19" s="9" t="s">
        <v>29</v>
      </c>
      <c r="E19" s="9">
        <v>2</v>
      </c>
      <c r="F19" s="9" t="s">
        <v>13</v>
      </c>
      <c r="G19" s="5" t="s">
        <v>70</v>
      </c>
      <c r="H19" s="5" t="s">
        <v>71</v>
      </c>
      <c r="I19" s="15" t="str">
        <f>_xlfn.DISPIMG("ID_131F4C4C65434F229D1C8F90A7C53CBF",1)</f>
        <v>=DISPIMG("ID_131F4C4C65434F229D1C8F90A7C53CBF",1)</v>
      </c>
    </row>
    <row r="20" ht="72" customHeight="1" spans="1:9">
      <c r="A20" s="6">
        <v>18</v>
      </c>
      <c r="B20" s="7" t="s">
        <v>72</v>
      </c>
      <c r="C20" s="8" t="s">
        <v>73</v>
      </c>
      <c r="D20" s="9" t="s">
        <v>29</v>
      </c>
      <c r="E20" s="9">
        <v>2</v>
      </c>
      <c r="F20" s="9" t="s">
        <v>13</v>
      </c>
      <c r="G20" s="5" t="s">
        <v>74</v>
      </c>
      <c r="H20" s="5" t="s">
        <v>71</v>
      </c>
      <c r="I20" s="15" t="str">
        <f>_xlfn.DISPIMG("ID_4807EF9D522D4B9BA857E37A25B83434",1)</f>
        <v>=DISPIMG("ID_4807EF9D522D4B9BA857E37A25B83434",1)</v>
      </c>
    </row>
    <row r="21" ht="72" customHeight="1" spans="1:9">
      <c r="A21" s="6">
        <v>19</v>
      </c>
      <c r="B21" s="7" t="s">
        <v>75</v>
      </c>
      <c r="C21" s="8" t="s">
        <v>76</v>
      </c>
      <c r="D21" s="9" t="s">
        <v>29</v>
      </c>
      <c r="E21" s="9">
        <v>4</v>
      </c>
      <c r="F21" s="9" t="s">
        <v>13</v>
      </c>
      <c r="G21" s="5" t="s">
        <v>77</v>
      </c>
      <c r="H21" s="5" t="s">
        <v>71</v>
      </c>
      <c r="I21" s="15" t="str">
        <f>_xlfn.DISPIMG("ID_5C65C39CA09E41B4B53FAE256A5E0F7F",1)</f>
        <v>=DISPIMG("ID_5C65C39CA09E41B4B53FAE256A5E0F7F",1)</v>
      </c>
    </row>
    <row r="22" ht="72" customHeight="1" spans="1:9">
      <c r="A22" s="6">
        <v>20</v>
      </c>
      <c r="B22" s="7" t="s">
        <v>78</v>
      </c>
      <c r="C22" s="8" t="s">
        <v>79</v>
      </c>
      <c r="D22" s="9" t="s">
        <v>29</v>
      </c>
      <c r="E22" s="9">
        <v>1</v>
      </c>
      <c r="F22" s="9" t="s">
        <v>13</v>
      </c>
      <c r="G22" s="5" t="s">
        <v>80</v>
      </c>
      <c r="H22" s="5" t="s">
        <v>81</v>
      </c>
      <c r="I22" s="15" t="str">
        <f>_xlfn.DISPIMG("ID_008826D372F84A638D06AB725B66D4D2",1)</f>
        <v>=DISPIMG("ID_008826D372F84A638D06AB725B66D4D2",1)</v>
      </c>
    </row>
    <row r="23" ht="72" customHeight="1" spans="1:9">
      <c r="A23" s="6">
        <v>21</v>
      </c>
      <c r="B23" s="7" t="s">
        <v>82</v>
      </c>
      <c r="C23" s="8" t="s">
        <v>83</v>
      </c>
      <c r="D23" s="9" t="s">
        <v>12</v>
      </c>
      <c r="E23" s="9">
        <v>5</v>
      </c>
      <c r="F23" s="9" t="s">
        <v>13</v>
      </c>
      <c r="G23" s="5" t="s">
        <v>84</v>
      </c>
      <c r="H23" s="5" t="s">
        <v>85</v>
      </c>
      <c r="I23" s="15" t="str">
        <f>_xlfn.DISPIMG("ID_0E406FE9695A4A0FBBEFA8E802BE426E",1)</f>
        <v>=DISPIMG("ID_0E406FE9695A4A0FBBEFA8E802BE426E",1)</v>
      </c>
    </row>
    <row r="24" ht="72" customHeight="1" spans="1:9">
      <c r="A24" s="6">
        <v>22</v>
      </c>
      <c r="B24" s="7" t="s">
        <v>82</v>
      </c>
      <c r="C24" s="8" t="s">
        <v>86</v>
      </c>
      <c r="D24" s="9" t="s">
        <v>12</v>
      </c>
      <c r="E24" s="9">
        <v>9</v>
      </c>
      <c r="F24" s="9" t="s">
        <v>13</v>
      </c>
      <c r="G24" s="5" t="s">
        <v>87</v>
      </c>
      <c r="H24" s="5" t="s">
        <v>88</v>
      </c>
      <c r="I24" s="15" t="str">
        <f>_xlfn.DISPIMG("ID_40388F4719E54107966CFD49DF4EDEF6",1)</f>
        <v>=DISPIMG("ID_40388F4719E54107966CFD49DF4EDEF6",1)</v>
      </c>
    </row>
    <row r="25" ht="72" customHeight="1" spans="1:9">
      <c r="A25" s="6">
        <v>23</v>
      </c>
      <c r="B25" s="7" t="s">
        <v>82</v>
      </c>
      <c r="C25" s="8" t="s">
        <v>89</v>
      </c>
      <c r="D25" s="9" t="s">
        <v>12</v>
      </c>
      <c r="E25" s="9">
        <v>1</v>
      </c>
      <c r="F25" s="9" t="s">
        <v>13</v>
      </c>
      <c r="G25" s="5" t="s">
        <v>90</v>
      </c>
      <c r="H25" s="5" t="s">
        <v>91</v>
      </c>
      <c r="I25" s="15" t="str">
        <f>_xlfn.DISPIMG("ID_0BC2EA1CA32147C68420366926EC55FF",1)</f>
        <v>=DISPIMG("ID_0BC2EA1CA32147C68420366926EC55FF",1)</v>
      </c>
    </row>
    <row r="26" ht="72" customHeight="1" spans="1:9">
      <c r="A26" s="6">
        <v>24</v>
      </c>
      <c r="B26" s="7" t="s">
        <v>82</v>
      </c>
      <c r="C26" s="8" t="s">
        <v>92</v>
      </c>
      <c r="D26" s="9" t="s">
        <v>12</v>
      </c>
      <c r="E26" s="9">
        <v>2</v>
      </c>
      <c r="F26" s="9" t="s">
        <v>13</v>
      </c>
      <c r="G26" s="5" t="s">
        <v>93</v>
      </c>
      <c r="H26" s="5" t="s">
        <v>94</v>
      </c>
      <c r="I26" s="15" t="str">
        <f>_xlfn.DISPIMG("ID_30A76165E84A41BF9CB599FF230978A2",1)</f>
        <v>=DISPIMG("ID_30A76165E84A41BF9CB599FF230978A2",1)</v>
      </c>
    </row>
    <row r="27" ht="72" customHeight="1" spans="1:9">
      <c r="A27" s="6">
        <v>25</v>
      </c>
      <c r="B27" s="7" t="s">
        <v>95</v>
      </c>
      <c r="C27" s="8" t="s">
        <v>96</v>
      </c>
      <c r="D27" s="9" t="s">
        <v>97</v>
      </c>
      <c r="E27" s="9">
        <v>1</v>
      </c>
      <c r="F27" s="9" t="s">
        <v>13</v>
      </c>
      <c r="G27" s="5" t="s">
        <v>98</v>
      </c>
      <c r="H27" s="5" t="s">
        <v>99</v>
      </c>
      <c r="I27" s="15" t="str">
        <f>_xlfn.DISPIMG("ID_ED88CF87F0284ECDB7F0E76EB68BB059",1)</f>
        <v>=DISPIMG("ID_ED88CF87F0284ECDB7F0E76EB68BB059",1)</v>
      </c>
    </row>
    <row r="28" ht="72" customHeight="1" spans="1:9">
      <c r="A28" s="6">
        <v>26</v>
      </c>
      <c r="B28" s="7" t="s">
        <v>100</v>
      </c>
      <c r="C28" s="8" t="s">
        <v>101</v>
      </c>
      <c r="D28" s="9" t="s">
        <v>12</v>
      </c>
      <c r="E28" s="9">
        <v>4</v>
      </c>
      <c r="F28" s="9" t="s">
        <v>13</v>
      </c>
      <c r="G28" s="5" t="s">
        <v>41</v>
      </c>
      <c r="H28" s="5" t="s">
        <v>42</v>
      </c>
      <c r="I28" s="15" t="str">
        <f>_xlfn.DISPIMG("ID_241F431C064C45DBA434D816DD4FBF09",1)</f>
        <v>=DISPIMG("ID_241F431C064C45DBA434D816DD4FBF09",1)</v>
      </c>
    </row>
    <row r="29" ht="72" customHeight="1" spans="1:9">
      <c r="A29" s="6">
        <v>27</v>
      </c>
      <c r="B29" s="7" t="s">
        <v>102</v>
      </c>
      <c r="C29" s="8" t="s">
        <v>103</v>
      </c>
      <c r="D29" s="9" t="s">
        <v>97</v>
      </c>
      <c r="E29" s="9">
        <v>1</v>
      </c>
      <c r="F29" s="9" t="s">
        <v>13</v>
      </c>
      <c r="G29" s="5" t="s">
        <v>41</v>
      </c>
      <c r="H29" s="5" t="s">
        <v>42</v>
      </c>
      <c r="I29" s="15" t="str">
        <f>_xlfn.DISPIMG("ID_2EC86D3136E34F47BF4EAD134182ED13",1)</f>
        <v>=DISPIMG("ID_2EC86D3136E34F47BF4EAD134182ED13",1)</v>
      </c>
    </row>
    <row r="30" ht="72" customHeight="1" spans="1:9">
      <c r="A30" s="6">
        <v>28</v>
      </c>
      <c r="B30" s="7" t="s">
        <v>104</v>
      </c>
      <c r="C30" s="8" t="s">
        <v>105</v>
      </c>
      <c r="D30" s="9" t="s">
        <v>106</v>
      </c>
      <c r="E30" s="9">
        <v>1</v>
      </c>
      <c r="F30" s="9" t="s">
        <v>13</v>
      </c>
      <c r="G30" s="12" t="s">
        <v>107</v>
      </c>
      <c r="H30" s="5" t="s">
        <v>108</v>
      </c>
      <c r="I30" s="15" t="str">
        <f>_xlfn.DISPIMG("ID_66AC578DE3094F2597EC17779FE05A3A",1)</f>
        <v>=DISPIMG("ID_66AC578DE3094F2597EC17779FE05A3A",1)</v>
      </c>
    </row>
    <row r="31" ht="72" customHeight="1" spans="1:9">
      <c r="A31" s="6">
        <v>29</v>
      </c>
      <c r="B31" s="7" t="s">
        <v>109</v>
      </c>
      <c r="C31" s="8" t="s">
        <v>110</v>
      </c>
      <c r="D31" s="9" t="s">
        <v>29</v>
      </c>
      <c r="E31" s="9">
        <v>1</v>
      </c>
      <c r="F31" s="9" t="s">
        <v>13</v>
      </c>
      <c r="G31" s="5" t="s">
        <v>111</v>
      </c>
      <c r="H31" s="5" t="s">
        <v>112</v>
      </c>
      <c r="I31" s="15" t="str">
        <f>_xlfn.DISPIMG("ID_2D1D369242DA4903B28CE5A7626C2581",1)</f>
        <v>=DISPIMG("ID_2D1D369242DA4903B28CE5A7626C2581",1)</v>
      </c>
    </row>
    <row r="32" ht="72" customHeight="1" spans="1:9">
      <c r="A32" s="6">
        <v>30</v>
      </c>
      <c r="B32" s="7" t="s">
        <v>113</v>
      </c>
      <c r="C32" s="7" t="s">
        <v>113</v>
      </c>
      <c r="D32" s="9" t="s">
        <v>29</v>
      </c>
      <c r="E32" s="9">
        <v>1</v>
      </c>
      <c r="F32" s="9" t="s">
        <v>13</v>
      </c>
      <c r="G32" s="5" t="s">
        <v>41</v>
      </c>
      <c r="H32" s="5" t="s">
        <v>42</v>
      </c>
      <c r="I32" s="15" t="str">
        <f>_xlfn.DISPIMG("ID_884E288FFAF340F1A3B8C64706044925",1)</f>
        <v>=DISPIMG("ID_884E288FFAF340F1A3B8C64706044925",1)</v>
      </c>
    </row>
    <row r="33" ht="72" customHeight="1" spans="1:9">
      <c r="A33" s="6">
        <v>31</v>
      </c>
      <c r="B33" s="7" t="s">
        <v>114</v>
      </c>
      <c r="C33" s="8" t="s">
        <v>115</v>
      </c>
      <c r="D33" s="9" t="s">
        <v>29</v>
      </c>
      <c r="E33" s="9">
        <v>8</v>
      </c>
      <c r="F33" s="9" t="s">
        <v>13</v>
      </c>
      <c r="G33" s="5" t="s">
        <v>116</v>
      </c>
      <c r="H33" s="5" t="s">
        <v>117</v>
      </c>
      <c r="I33" s="15" t="str">
        <f>_xlfn.DISPIMG("ID_8474C5C6F6074932A20BE4AEFD27BAD4",1)</f>
        <v>=DISPIMG("ID_8474C5C6F6074932A20BE4AEFD27BAD4",1)</v>
      </c>
    </row>
    <row r="34" ht="72" customHeight="1" spans="1:9">
      <c r="A34" s="6">
        <v>32</v>
      </c>
      <c r="B34" s="7" t="s">
        <v>118</v>
      </c>
      <c r="C34" s="8" t="s">
        <v>119</v>
      </c>
      <c r="D34" s="9" t="s">
        <v>97</v>
      </c>
      <c r="E34" s="9">
        <v>34</v>
      </c>
      <c r="F34" s="9" t="s">
        <v>13</v>
      </c>
      <c r="G34" s="5" t="s">
        <v>41</v>
      </c>
      <c r="H34" s="5" t="s">
        <v>42</v>
      </c>
      <c r="I34" s="15" t="str">
        <f>_xlfn.DISPIMG("ID_477648FF29BB44D5A7FE1886573F5248",1)</f>
        <v>=DISPIMG("ID_477648FF29BB44D5A7FE1886573F5248",1)</v>
      </c>
    </row>
    <row r="35" ht="72" customHeight="1" spans="1:9">
      <c r="A35" s="6">
        <v>33</v>
      </c>
      <c r="B35" s="5" t="s">
        <v>120</v>
      </c>
      <c r="C35" s="10" t="s">
        <v>121</v>
      </c>
      <c r="D35" s="3" t="s">
        <v>12</v>
      </c>
      <c r="E35" s="3">
        <v>1500</v>
      </c>
      <c r="F35" s="3" t="s">
        <v>13</v>
      </c>
      <c r="G35" s="5" t="s">
        <v>41</v>
      </c>
      <c r="H35" s="5" t="s">
        <v>122</v>
      </c>
      <c r="I35" s="15" t="str">
        <f>_xlfn.DISPIMG("ID_2611646C6FD1442B86EC48CE5F74503E",1)</f>
        <v>=DISPIMG("ID_2611646C6FD1442B86EC48CE5F74503E",1)</v>
      </c>
    </row>
    <row r="36" ht="16.2" customHeight="1" spans="1:6">
      <c r="A36" s="13"/>
      <c r="B36" s="13"/>
      <c r="C36" s="14"/>
      <c r="D36" s="13"/>
      <c r="E36" s="13"/>
      <c r="F36" s="13"/>
    </row>
  </sheetData>
  <sortState ref="A3:K36">
    <sortCondition ref="A3:A36"/>
  </sortState>
  <mergeCells count="1">
    <mergeCell ref="A1:I1"/>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Azi'z</dc:creator>
  <cp:lastModifiedBy>孙胜男</cp:lastModifiedBy>
  <dcterms:created xsi:type="dcterms:W3CDTF">2015-06-06T02:19:00Z</dcterms:created>
  <dcterms:modified xsi:type="dcterms:W3CDTF">2024-10-14T02:57:26Z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79089D642344EEC090830C67CB4BE6BA</vt:lpwstr>
  </property>
  <property fmtid="{D5CDD505-2E9C-101B-9397-08002B2CF9AE}" pid="3" name="KSOProductBuildVer">
    <vt:lpwstr>2052-12.1.0.18276</vt:lpwstr>
  </property>
</Properties>
</file>